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<sst xmlns="http://schemas.openxmlformats.org/spreadsheetml/2006/main" count="190" uniqueCount="76">
  <si>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</si>
  <si>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</si>
  <si>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</si>
  <si>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</si>
  <si>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</si>
  <si>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</si>
  <si>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</si>
  <si>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</si>
  <si>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</si>
  <si>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</si>
  <si>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</si>
  <si>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</si>
  <si>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</si>
  <si>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</si>
  <si>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</si>
  <si>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</si>
  <si>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</si>
  <si>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</si>
  <si>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</si>
  <si>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</si>
  <si>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</si>
  <si>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</si>
  <si>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</si>
  <si>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</si>
  <si>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</si>
  <si>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</si>
  <si>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</si>
  <si>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</si>
  <si>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</si>
  <si>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</si>
  <si>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</si>
  <si>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</si>
  <si>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</si>
  <si>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</si>
  <si>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</si>
  <si>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</si>
  <si>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</si>
  <si>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</si>
  <si>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</si>
  <si>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</si>
  <si>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</si>
  <si>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</si>
  <si>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</si>
  <si>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</si>
  <si>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</si>
  <si>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</si>
  <si>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</si>
  <si>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</si>
  <si>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Finales Individuelles</t>
  </si>
  <si>
    <t>22 avril 2018</t>
  </si>
  <si>
    <t>CP. MEHUN\CP. MEHUN</t>
  </si>
  <si>
    <t>D157</t>
  </si>
  <si>
    <t>63-NATUREL.L/91-BEDIN.L</t>
  </si>
  <si>
    <t>Doubles Benjamins</t>
  </si>
  <si>
    <t>D158</t>
  </si>
  <si>
    <t>84-BOUDOUL.N/94-SEGUIN.Q</t>
  </si>
  <si>
    <t>CJM BOURGES TT\CJM BOURGES TT</t>
  </si>
  <si>
    <t>D165</t>
  </si>
  <si>
    <t>124-LEBLANC.B/108-MARQUES.R</t>
  </si>
  <si>
    <t>D164</t>
  </si>
  <si>
    <t>111-VANDANGEON.L/131-CHAUSSE.L</t>
  </si>
  <si>
    <t>AV LIGNIERES TT\AV LIGNIERES TT</t>
  </si>
  <si>
    <t>D161</t>
  </si>
  <si>
    <t>133-GUESSET.C/127-DENIS.S</t>
  </si>
  <si>
    <t>D160</t>
  </si>
  <si>
    <t>122-TESSENS.A/134-PROT.T</t>
  </si>
  <si>
    <t>D159</t>
  </si>
  <si>
    <t>104-FOUCHERAND.E/129-DINH.T</t>
  </si>
  <si>
    <t>D173</t>
  </si>
  <si>
    <t>128-TESSENS.M/114-PERROT.P</t>
  </si>
  <si>
    <t>D163</t>
  </si>
  <si>
    <t>113-AULET.E/117-GUILLAUMOT.L</t>
  </si>
  <si>
    <t>TT AUBIGNY S NE\T.T.B.L.</t>
  </si>
  <si>
    <t>D166</t>
  </si>
  <si>
    <t>123-GARDIE.A/105-LALEVEE.T</t>
  </si>
  <si>
    <t>TT AUBIGNY S NE\C P BIGNY VALLE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</si>
</sst>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6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3" xfId="53" applyFont="1" applyBorder="1" applyAlignment="1" applyProtection="1">
      <alignment horizontal="centerContinuous"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5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23" fillId="0" borderId="0" xfId="53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4" fillId="0" borderId="22" xfId="53" applyFont="1" applyBorder="1" applyAlignment="1" applyProtection="1">
      <alignment horizontal="left" vertical="center"/>
      <protection hidden="1"/>
    </xf>
    <xf numFmtId="0" fontId="4" fillId="0" borderId="0" xfId="53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4" fillId="0" borderId="0" xfId="53" applyFont="1" applyProtection="1">
      <alignment/>
      <protection hidden="1"/>
    </xf>
    <xf numFmtId="0" fontId="26" fillId="0" borderId="19" xfId="53" applyFont="1" applyBorder="1" applyAlignment="1" applyProtection="1">
      <alignment horizontal="centerContinuous"/>
      <protection hidden="1"/>
    </xf>
    <xf numFmtId="0" fontId="23" fillId="0" borderId="21" xfId="53" applyFont="1" applyBorder="1" applyAlignment="1" applyProtection="1">
      <alignment horizontal="centerContinuous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3" fillId="0" borderId="0" xfId="53" applyFont="1" applyAlignment="1" applyProtection="1">
      <alignment horizontal="center" vertical="center"/>
      <protection hidden="1"/>
    </xf>
    <xf numFmtId="0" fontId="23" fillId="0" borderId="22" xfId="53" applyFont="1" applyBorder="1" applyAlignment="1" applyProtection="1">
      <alignment horizontal="left" vertical="center"/>
      <protection hidden="1"/>
    </xf>
    <xf numFmtId="0" fontId="23" fillId="0" borderId="0" xfId="53" applyFont="1" applyBorder="1" applyAlignment="1" applyProtection="1">
      <alignment vertical="center"/>
      <protection hidden="1"/>
    </xf>
    <xf numFmtId="0" fontId="23" fillId="0" borderId="0" xfId="53" applyFont="1" applyProtection="1">
      <alignment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4" fillId="0" borderId="23" xfId="53" applyFont="1" applyBorder="1" applyAlignment="1" applyProtection="1">
      <alignment horizontal="centerContinuous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4" fillId="0" borderId="11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16" xfId="52" applyFont="1" applyFill="1" applyBorder="1" applyAlignment="1" applyProtection="1">
      <alignment vertical="center"/>
      <protection hidden="1"/>
    </xf>
    <xf numFmtId="0" fontId="29" fillId="0" borderId="0" xfId="51" applyFont="1" applyFill="1" applyBorder="1" applyAlignment="1" applyProtection="1">
      <alignment horizontal="right"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8" ht="12.75">
      <c r="A2">
        <v>1</v>
      </c>
      <c r="B2">
        <v>0</v>
      </c>
      <c r="C2" t="s">
        <v>51</v>
      </c>
      <c r="D2">
        <v>190</v>
      </c>
      <c r="E2" t="s">
        <v>52</v>
      </c>
      <c r="H2">
        <v>1181</v>
      </c>
      <c r="J2">
        <v>4180174</v>
      </c>
      <c r="K2" t="s">
        <v>50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48</v>
      </c>
      <c r="AE2" t="s">
        <v>53</v>
      </c>
      <c r="AF2">
        <v>0</v>
      </c>
      <c r="AG2" s="5" t="s">
        <v>40</v>
      </c>
      <c r="AH2" s="1">
        <v>2</v>
      </c>
      <c r="AI2">
        <v>-3428</v>
      </c>
      <c r="AL2">
        <v>23180174</v>
      </c>
    </row>
    <row r="3" spans="1:39" ht="12.75">
      <c r="A3">
        <v>2</v>
      </c>
      <c r="B3">
        <v>0</v>
      </c>
      <c r="C3" t="s">
        <v>73</v>
      </c>
      <c r="D3">
        <v>199</v>
      </c>
      <c r="E3" t="s">
        <v>74</v>
      </c>
      <c r="H3">
        <v>1000</v>
      </c>
      <c r="J3">
        <v>4180041</v>
      </c>
      <c r="K3" t="s">
        <v>75</v>
      </c>
      <c r="L3">
        <v>0</v>
      </c>
      <c r="M3" t="s">
        <v>62</v>
      </c>
      <c r="N3">
        <v>194</v>
      </c>
      <c r="O3" t="s">
        <v>63</v>
      </c>
      <c r="R3">
        <v>1000</v>
      </c>
      <c r="T3">
        <v>4180613</v>
      </c>
      <c r="U3" t="s">
        <v>56</v>
      </c>
      <c r="V3">
        <v>1</v>
      </c>
      <c r="W3">
        <v>9</v>
      </c>
      <c r="X3">
        <v>-10</v>
      </c>
      <c r="Y3">
        <v>-9</v>
      </c>
      <c r="Z3">
        <v>-8</v>
      </c>
      <c r="AD3" t="s">
        <v>48</v>
      </c>
      <c r="AE3" t="s">
        <v>53</v>
      </c>
      <c r="AF3">
        <v>0</v>
      </c>
      <c r="AG3" s="5" t="s">
        <v>40</v>
      </c>
      <c r="AH3" s="2">
        <v>2</v>
      </c>
      <c r="AI3">
        <v>-3429</v>
      </c>
      <c r="AL3">
        <v>23180486</v>
      </c>
      <c r="AM3">
        <v>23180613</v>
      </c>
    </row>
    <row r="4" spans="1:38" ht="12.75">
      <c r="A4">
        <v>3</v>
      </c>
      <c r="B4">
        <v>0</v>
      </c>
      <c r="C4" t="s">
        <v>59</v>
      </c>
      <c r="D4">
        <v>197</v>
      </c>
      <c r="E4" t="s">
        <v>60</v>
      </c>
      <c r="H4">
        <v>1000</v>
      </c>
      <c r="J4">
        <v>4180732</v>
      </c>
      <c r="K4" t="s">
        <v>61</v>
      </c>
      <c r="L4">
        <v>1</v>
      </c>
      <c r="N4">
        <v>0</v>
      </c>
      <c r="O4" t="s">
        <v>46</v>
      </c>
      <c r="R4">
        <v>0</v>
      </c>
      <c r="T4">
        <v>0</v>
      </c>
      <c r="U4" t="s">
        <v>47</v>
      </c>
      <c r="V4">
        <v>0</v>
      </c>
      <c r="AD4" t="s">
        <v>48</v>
      </c>
      <c r="AE4" t="s">
        <v>53</v>
      </c>
      <c r="AF4">
        <v>0</v>
      </c>
      <c r="AG4" s="5" t="s">
        <v>40</v>
      </c>
      <c r="AH4" s="2">
        <v>2</v>
      </c>
      <c r="AI4">
        <v>-3430</v>
      </c>
      <c r="AL4">
        <v>40001198</v>
      </c>
    </row>
    <row r="5" spans="1:39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M5" t="s">
        <v>64</v>
      </c>
      <c r="N5">
        <v>193</v>
      </c>
      <c r="O5" t="s">
        <v>65</v>
      </c>
      <c r="R5">
        <v>1000</v>
      </c>
      <c r="T5">
        <v>4180613</v>
      </c>
      <c r="U5" t="s">
        <v>56</v>
      </c>
      <c r="V5">
        <v>1</v>
      </c>
      <c r="AD5" t="s">
        <v>48</v>
      </c>
      <c r="AE5" t="s">
        <v>53</v>
      </c>
      <c r="AF5">
        <v>0</v>
      </c>
      <c r="AG5" s="5" t="s">
        <v>40</v>
      </c>
      <c r="AH5" s="2">
        <v>2</v>
      </c>
      <c r="AI5">
        <v>-3431</v>
      </c>
      <c r="AM5">
        <v>23180613</v>
      </c>
    </row>
    <row r="6" spans="1:38" ht="12.75">
      <c r="A6">
        <v>5</v>
      </c>
      <c r="B6">
        <v>0</v>
      </c>
      <c r="C6" t="s">
        <v>66</v>
      </c>
      <c r="D6">
        <v>192</v>
      </c>
      <c r="E6" t="s">
        <v>67</v>
      </c>
      <c r="H6">
        <v>1000</v>
      </c>
      <c r="J6">
        <v>4180613</v>
      </c>
      <c r="K6" t="s">
        <v>56</v>
      </c>
      <c r="L6">
        <v>1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48</v>
      </c>
      <c r="AE6" t="s">
        <v>53</v>
      </c>
      <c r="AF6">
        <v>0</v>
      </c>
      <c r="AG6" s="5" t="s">
        <v>40</v>
      </c>
      <c r="AH6" s="2">
        <v>2</v>
      </c>
      <c r="AI6">
        <v>-3432</v>
      </c>
      <c r="AL6">
        <v>23180613</v>
      </c>
    </row>
    <row r="7" spans="1:39" ht="12.75">
      <c r="A7">
        <v>6</v>
      </c>
      <c r="B7">
        <v>0</v>
      </c>
      <c r="D7">
        <v>0</v>
      </c>
      <c r="E7" t="s">
        <v>46</v>
      </c>
      <c r="H7">
        <v>0</v>
      </c>
      <c r="J7">
        <v>0</v>
      </c>
      <c r="K7" t="s">
        <v>47</v>
      </c>
      <c r="L7">
        <v>0</v>
      </c>
      <c r="M7" t="s">
        <v>68</v>
      </c>
      <c r="N7">
        <v>209</v>
      </c>
      <c r="O7" t="s">
        <v>69</v>
      </c>
      <c r="R7">
        <v>1000</v>
      </c>
      <c r="T7">
        <v>4180613</v>
      </c>
      <c r="U7" t="s">
        <v>56</v>
      </c>
      <c r="V7">
        <v>1</v>
      </c>
      <c r="AD7" t="s">
        <v>48</v>
      </c>
      <c r="AE7" t="s">
        <v>53</v>
      </c>
      <c r="AF7">
        <v>0</v>
      </c>
      <c r="AG7" s="5" t="s">
        <v>40</v>
      </c>
      <c r="AH7" s="2">
        <v>2</v>
      </c>
      <c r="AI7">
        <v>-3433</v>
      </c>
      <c r="AM7">
        <v>23180613</v>
      </c>
    </row>
    <row r="8" spans="1:39" ht="12.75">
      <c r="A8">
        <v>7</v>
      </c>
      <c r="B8">
        <v>0</v>
      </c>
      <c r="C8" t="s">
        <v>70</v>
      </c>
      <c r="D8">
        <v>196</v>
      </c>
      <c r="E8" t="s">
        <v>71</v>
      </c>
      <c r="H8">
        <v>1000</v>
      </c>
      <c r="J8">
        <v>4180041</v>
      </c>
      <c r="K8" t="s">
        <v>72</v>
      </c>
      <c r="L8">
        <v>0</v>
      </c>
      <c r="M8" t="s">
        <v>57</v>
      </c>
      <c r="N8">
        <v>198</v>
      </c>
      <c r="O8" t="s">
        <v>58</v>
      </c>
      <c r="R8">
        <v>1000</v>
      </c>
      <c r="T8">
        <v>4180613</v>
      </c>
      <c r="U8" t="s">
        <v>56</v>
      </c>
      <c r="V8">
        <v>1</v>
      </c>
      <c r="W8">
        <v>8</v>
      </c>
      <c r="X8">
        <v>-7</v>
      </c>
      <c r="Y8">
        <v>7</v>
      </c>
      <c r="Z8">
        <v>-5</v>
      </c>
      <c r="AA8">
        <v>-7</v>
      </c>
      <c r="AD8" t="s">
        <v>48</v>
      </c>
      <c r="AE8" t="s">
        <v>53</v>
      </c>
      <c r="AF8">
        <v>0</v>
      </c>
      <c r="AG8" s="5" t="s">
        <v>40</v>
      </c>
      <c r="AH8" s="2">
        <v>2</v>
      </c>
      <c r="AI8">
        <v>-3434</v>
      </c>
      <c r="AL8">
        <v>23180485</v>
      </c>
      <c r="AM8">
        <v>23180613</v>
      </c>
    </row>
    <row r="9" spans="1:39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 t="s">
        <v>54</v>
      </c>
      <c r="N9">
        <v>191</v>
      </c>
      <c r="O9" t="s">
        <v>55</v>
      </c>
      <c r="R9">
        <v>1037</v>
      </c>
      <c r="T9">
        <v>4180613</v>
      </c>
      <c r="U9" t="s">
        <v>56</v>
      </c>
      <c r="V9">
        <v>1</v>
      </c>
      <c r="AD9" t="s">
        <v>48</v>
      </c>
      <c r="AE9" t="s">
        <v>53</v>
      </c>
      <c r="AF9">
        <v>0</v>
      </c>
      <c r="AG9" s="5" t="s">
        <v>40</v>
      </c>
      <c r="AH9" s="2">
        <v>2</v>
      </c>
      <c r="AI9">
        <v>-3435</v>
      </c>
      <c r="AM9">
        <v>23180613</v>
      </c>
    </row>
    <row r="10" spans="1:39" ht="12.75">
      <c r="A10">
        <v>9</v>
      </c>
      <c r="B10">
        <v>0</v>
      </c>
      <c r="C10" t="s">
        <v>51</v>
      </c>
      <c r="D10">
        <v>190</v>
      </c>
      <c r="E10" t="s">
        <v>52</v>
      </c>
      <c r="H10">
        <v>1181</v>
      </c>
      <c r="J10">
        <v>4180174</v>
      </c>
      <c r="K10" t="s">
        <v>50</v>
      </c>
      <c r="L10">
        <v>1</v>
      </c>
      <c r="M10" t="s">
        <v>62</v>
      </c>
      <c r="N10">
        <v>194</v>
      </c>
      <c r="O10" t="s">
        <v>63</v>
      </c>
      <c r="R10">
        <v>1000</v>
      </c>
      <c r="T10">
        <v>4180613</v>
      </c>
      <c r="U10" t="s">
        <v>56</v>
      </c>
      <c r="V10">
        <v>0</v>
      </c>
      <c r="W10">
        <v>4</v>
      </c>
      <c r="X10">
        <v>3</v>
      </c>
      <c r="Y10">
        <v>2</v>
      </c>
      <c r="AD10" t="s">
        <v>48</v>
      </c>
      <c r="AE10" t="s">
        <v>53</v>
      </c>
      <c r="AF10">
        <v>0</v>
      </c>
      <c r="AG10" s="5" t="s">
        <v>40</v>
      </c>
      <c r="AH10" s="2">
        <v>2</v>
      </c>
      <c r="AI10">
        <v>-3436</v>
      </c>
      <c r="AL10">
        <v>23180174</v>
      </c>
      <c r="AM10">
        <v>23180613</v>
      </c>
    </row>
    <row r="11" spans="1:39" ht="12.75">
      <c r="A11">
        <v>10</v>
      </c>
      <c r="B11">
        <v>0</v>
      </c>
      <c r="C11" t="s">
        <v>59</v>
      </c>
      <c r="D11">
        <v>197</v>
      </c>
      <c r="E11" t="s">
        <v>60</v>
      </c>
      <c r="H11">
        <v>1000</v>
      </c>
      <c r="J11">
        <v>4180732</v>
      </c>
      <c r="K11" t="s">
        <v>61</v>
      </c>
      <c r="L11">
        <v>1</v>
      </c>
      <c r="M11" t="s">
        <v>64</v>
      </c>
      <c r="N11">
        <v>193</v>
      </c>
      <c r="O11" t="s">
        <v>65</v>
      </c>
      <c r="R11">
        <v>1000</v>
      </c>
      <c r="T11">
        <v>4180613</v>
      </c>
      <c r="U11" t="s">
        <v>56</v>
      </c>
      <c r="V11">
        <v>0</v>
      </c>
      <c r="W11">
        <v>6</v>
      </c>
      <c r="X11">
        <v>2</v>
      </c>
      <c r="Y11">
        <v>10</v>
      </c>
      <c r="AD11" t="s">
        <v>48</v>
      </c>
      <c r="AE11" t="s">
        <v>53</v>
      </c>
      <c r="AF11">
        <v>0</v>
      </c>
      <c r="AG11" s="5" t="s">
        <v>40</v>
      </c>
      <c r="AH11" s="2">
        <v>2</v>
      </c>
      <c r="AI11">
        <v>-3437</v>
      </c>
      <c r="AL11">
        <v>40001198</v>
      </c>
      <c r="AM11">
        <v>23180613</v>
      </c>
    </row>
    <row r="12" spans="1:39" ht="12.75">
      <c r="A12">
        <v>11</v>
      </c>
      <c r="B12">
        <v>0</v>
      </c>
      <c r="C12" t="s">
        <v>66</v>
      </c>
      <c r="D12">
        <v>192</v>
      </c>
      <c r="E12" t="s">
        <v>67</v>
      </c>
      <c r="H12">
        <v>1000</v>
      </c>
      <c r="J12">
        <v>4180613</v>
      </c>
      <c r="K12" t="s">
        <v>56</v>
      </c>
      <c r="L12">
        <v>1</v>
      </c>
      <c r="M12" t="s">
        <v>68</v>
      </c>
      <c r="N12">
        <v>209</v>
      </c>
      <c r="O12" t="s">
        <v>69</v>
      </c>
      <c r="R12">
        <v>1000</v>
      </c>
      <c r="T12">
        <v>4180613</v>
      </c>
      <c r="U12" t="s">
        <v>56</v>
      </c>
      <c r="V12">
        <v>0</v>
      </c>
      <c r="W12">
        <v>5</v>
      </c>
      <c r="X12">
        <v>6</v>
      </c>
      <c r="Y12">
        <v>6</v>
      </c>
      <c r="AD12" t="s">
        <v>48</v>
      </c>
      <c r="AE12" t="s">
        <v>53</v>
      </c>
      <c r="AF12">
        <v>0</v>
      </c>
      <c r="AG12" s="5" t="s">
        <v>40</v>
      </c>
      <c r="AH12" s="2">
        <v>2</v>
      </c>
      <c r="AI12">
        <v>-3438</v>
      </c>
      <c r="AL12">
        <v>23180613</v>
      </c>
      <c r="AM12">
        <v>23180613</v>
      </c>
    </row>
    <row r="13" spans="1:39" ht="12.75">
      <c r="A13">
        <v>12</v>
      </c>
      <c r="B13">
        <v>0</v>
      </c>
      <c r="C13" t="s">
        <v>57</v>
      </c>
      <c r="D13">
        <v>198</v>
      </c>
      <c r="E13" t="s">
        <v>58</v>
      </c>
      <c r="H13">
        <v>1000</v>
      </c>
      <c r="J13">
        <v>4180613</v>
      </c>
      <c r="K13" t="s">
        <v>56</v>
      </c>
      <c r="L13">
        <v>0</v>
      </c>
      <c r="M13" t="s">
        <v>54</v>
      </c>
      <c r="N13">
        <v>191</v>
      </c>
      <c r="O13" t="s">
        <v>55</v>
      </c>
      <c r="R13">
        <v>1037</v>
      </c>
      <c r="T13">
        <v>4180613</v>
      </c>
      <c r="U13" t="s">
        <v>56</v>
      </c>
      <c r="V13">
        <v>1</v>
      </c>
      <c r="W13">
        <v>8</v>
      </c>
      <c r="X13">
        <v>-9</v>
      </c>
      <c r="Y13">
        <v>-9</v>
      </c>
      <c r="Z13">
        <v>-4</v>
      </c>
      <c r="AD13" t="s">
        <v>48</v>
      </c>
      <c r="AE13" t="s">
        <v>53</v>
      </c>
      <c r="AF13">
        <v>0</v>
      </c>
      <c r="AG13" s="5" t="s">
        <v>40</v>
      </c>
      <c r="AH13" s="2">
        <v>2</v>
      </c>
      <c r="AI13">
        <v>-3439</v>
      </c>
      <c r="AL13">
        <v>23180613</v>
      </c>
      <c r="AM13">
        <v>23180613</v>
      </c>
    </row>
    <row r="14" spans="1:39" ht="12.75">
      <c r="A14">
        <v>13</v>
      </c>
      <c r="B14">
        <v>0</v>
      </c>
      <c r="C14" t="s">
        <v>51</v>
      </c>
      <c r="D14">
        <v>190</v>
      </c>
      <c r="E14" t="s">
        <v>52</v>
      </c>
      <c r="H14">
        <v>1181</v>
      </c>
      <c r="J14">
        <v>4180174</v>
      </c>
      <c r="K14" t="s">
        <v>50</v>
      </c>
      <c r="L14">
        <v>1</v>
      </c>
      <c r="M14" t="s">
        <v>59</v>
      </c>
      <c r="N14">
        <v>197</v>
      </c>
      <c r="O14" t="s">
        <v>60</v>
      </c>
      <c r="R14">
        <v>1000</v>
      </c>
      <c r="T14">
        <v>4180732</v>
      </c>
      <c r="U14" t="s">
        <v>61</v>
      </c>
      <c r="V14">
        <v>0</v>
      </c>
      <c r="W14">
        <v>8</v>
      </c>
      <c r="X14">
        <v>8</v>
      </c>
      <c r="Y14">
        <v>6</v>
      </c>
      <c r="AD14" t="s">
        <v>48</v>
      </c>
      <c r="AE14" t="s">
        <v>53</v>
      </c>
      <c r="AF14">
        <v>0</v>
      </c>
      <c r="AG14" s="5" t="s">
        <v>40</v>
      </c>
      <c r="AH14" s="2">
        <v>2</v>
      </c>
      <c r="AI14">
        <v>-3440</v>
      </c>
      <c r="AL14">
        <v>23180174</v>
      </c>
      <c r="AM14">
        <v>40001198</v>
      </c>
    </row>
    <row r="15" spans="1:39" ht="12.75">
      <c r="A15">
        <v>14</v>
      </c>
      <c r="B15">
        <v>0</v>
      </c>
      <c r="C15" t="s">
        <v>66</v>
      </c>
      <c r="D15">
        <v>192</v>
      </c>
      <c r="E15" t="s">
        <v>67</v>
      </c>
      <c r="H15">
        <v>1000</v>
      </c>
      <c r="J15">
        <v>4180613</v>
      </c>
      <c r="K15" t="s">
        <v>56</v>
      </c>
      <c r="L15">
        <v>0</v>
      </c>
      <c r="M15" t="s">
        <v>54</v>
      </c>
      <c r="N15">
        <v>191</v>
      </c>
      <c r="O15" t="s">
        <v>55</v>
      </c>
      <c r="R15">
        <v>1037</v>
      </c>
      <c r="T15">
        <v>4180613</v>
      </c>
      <c r="U15" t="s">
        <v>56</v>
      </c>
      <c r="V15">
        <v>1</v>
      </c>
      <c r="W15">
        <v>-9</v>
      </c>
      <c r="X15">
        <v>-7</v>
      </c>
      <c r="Y15">
        <v>11</v>
      </c>
      <c r="Z15">
        <v>-9</v>
      </c>
      <c r="AD15" t="s">
        <v>48</v>
      </c>
      <c r="AE15" t="s">
        <v>53</v>
      </c>
      <c r="AF15">
        <v>0</v>
      </c>
      <c r="AG15" s="5" t="s">
        <v>40</v>
      </c>
      <c r="AH15" s="2">
        <v>2</v>
      </c>
      <c r="AI15">
        <v>-3441</v>
      </c>
      <c r="AL15">
        <v>23180613</v>
      </c>
      <c r="AM15">
        <v>23180613</v>
      </c>
    </row>
    <row r="16" spans="1:39" ht="12.75">
      <c r="A16">
        <v>15</v>
      </c>
      <c r="B16">
        <v>0</v>
      </c>
      <c r="C16" t="s">
        <v>51</v>
      </c>
      <c r="D16">
        <v>190</v>
      </c>
      <c r="E16" t="s">
        <v>52</v>
      </c>
      <c r="H16">
        <v>1181</v>
      </c>
      <c r="J16">
        <v>4180174</v>
      </c>
      <c r="K16" t="s">
        <v>50</v>
      </c>
      <c r="L16">
        <v>1</v>
      </c>
      <c r="M16" t="s">
        <v>54</v>
      </c>
      <c r="N16">
        <v>191</v>
      </c>
      <c r="O16" t="s">
        <v>55</v>
      </c>
      <c r="R16">
        <v>1037</v>
      </c>
      <c r="T16">
        <v>4180613</v>
      </c>
      <c r="U16" t="s">
        <v>56</v>
      </c>
      <c r="V16">
        <v>0</v>
      </c>
      <c r="W16">
        <v>8</v>
      </c>
      <c r="X16">
        <v>3</v>
      </c>
      <c r="Y16">
        <v>7</v>
      </c>
      <c r="AD16" t="s">
        <v>48</v>
      </c>
      <c r="AE16" t="s">
        <v>53</v>
      </c>
      <c r="AF16">
        <v>0</v>
      </c>
      <c r="AG16" s="5" t="s">
        <v>40</v>
      </c>
      <c r="AH16" s="2">
        <v>2</v>
      </c>
      <c r="AI16">
        <v>-3442</v>
      </c>
      <c r="AL16">
        <v>23180174</v>
      </c>
      <c r="AM16">
        <v>23180613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49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I1" sqref="I1"/>
    </sheetView>
  </sheetViews>
  <sheetFormatPr defaultColWidth="10.2812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.7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8"/>
      <c r="AI1" s="99"/>
      <c r="AJ1" s="99"/>
      <c r="AK1" s="99"/>
      <c r="AL1" s="99"/>
      <c r="AM1" s="99"/>
      <c r="AN1" s="99"/>
      <c r="AO1" s="99"/>
    </row>
    <row r="2" spans="2:41" s="30" customFormat="1" ht="15.7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7"/>
      <c r="AI2" s="97"/>
      <c r="AJ2" s="97"/>
      <c r="AK2" s="97"/>
      <c r="AL2" s="97"/>
      <c r="AM2" s="97"/>
      <c r="AN2" s="97"/>
      <c r="AO2" s="97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190</v>
      </c>
      <c r="C5" s="38" t="str">
        <f>IF(B5="","",CONCATENATE(VLOOKUP(B7,NP,5,FALSE),"  ",VLOOKUP(B7,NP,6,FALSE)))</f>
        <v>63-NATUREL.L/91-BEDIN.L  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1181 pts - CP. MEHUN\CP. MEHUN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</c>
      <c r="F7" s="44">
        <f>IF(VLOOKUP(B7,NP,33,FALSE)="","",IF(VLOOKUP(B7,NP,34,FALSE)=2,"",VLOOKUP(B7,NP,34,FALSE)))</f>
      </c>
      <c r="G7" s="68"/>
      <c r="H7" s="84" t="str">
        <f>IF(VLOOKUP(B7,NP,33,FALSE)="","",IF(VLOOKUP(B7,NP,33,FALSE)=0,"",VLOOKUP(B7,NP,33,FALSE)))</f>
        <v> </v>
      </c>
      <c r="I7" s="45"/>
      <c r="J7" s="46">
        <f>IF(VLOOKUP(J10,NP,4,FALSE)=0,"",VLOOKUP(J10,NP,4,FALSE))</f>
        <v>190</v>
      </c>
      <c r="K7" s="38" t="str">
        <f>IF(J7="","",CONCATENATE(VLOOKUP(J10,NP,5,FALSE),"  ",VLOOKUP(J10,NP,6,FALSE)))</f>
        <v>63-NATUREL.L/91-BEDIN.L  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1181 pts - CP. MEHUN\CP. MEHUN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>
        <f>IF(B9="","",CONCATENATE(VLOOKUP(B7,NP,18,FALSE)," pts - ",VLOOKUP(B7,NP,21,FALSE)))</f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</c>
      <c r="N10" s="44">
        <f>IF(VLOOKUP(J10,NP,33,FALSE)="","",IF(VLOOKUP(J10,NP,34,FALSE)=2,"",VLOOKUP(J10,NP,34,FALSE)))</f>
      </c>
      <c r="O10" s="44"/>
      <c r="P10" s="84" t="str">
        <f>IF(VLOOKUP(J10,NP,33,FALSE)="","",IF(VLOOKUP(J10,NP,33,FALSE)=0,"",VLOOKUP(J10,NP,33,FALSE)))</f>
        <v> </v>
      </c>
      <c r="Q10" s="45"/>
      <c r="R10" s="46">
        <f>IF(VLOOKUP(R16,NP,4,FALSE)=0,"",VLOOKUP(R16,NP,4,FALSE))</f>
        <v>190</v>
      </c>
      <c r="S10" s="38" t="str">
        <f>IF(R10="","",CONCATENATE(VLOOKUP(R16,NP,5,FALSE),"  ",VLOOKUP(R16,NP,6,FALSE)))</f>
        <v>63-NATUREL.L/91-BEDIN.L  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199</v>
      </c>
      <c r="C11" s="38" t="str">
        <f>IF(B11="","",CONCATENATE(VLOOKUP(B13,NP,5,FALSE),"  ",VLOOKUP(B13,NP,6,FALSE)))</f>
        <v>123-GARDIE.A/105-LALEVEE.T  </v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1181 pts - CP. MEHUN\CP. MEHUN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1000 pts - TT AUBIGNY S NE\C P BIGNY VALLE</v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4 / 3 / 2</v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</c>
      <c r="F13" s="44">
        <f>IF(VLOOKUP(B13,NP,33,FALSE)="","",IF(VLOOKUP(B13,NP,34,FALSE)=2,"",VLOOKUP(B13,NP,34,FALSE)))</f>
      </c>
      <c r="G13" s="68"/>
      <c r="H13" s="84" t="str">
        <f>IF(VLOOKUP(B13,NP,33,FALSE)="","",IF(VLOOKUP(B13,NP,33,FALSE)=0,"",VLOOKUP(B13,NP,33,FALSE)))</f>
        <v> </v>
      </c>
      <c r="I13" s="45"/>
      <c r="J13" s="46">
        <f>IF(VLOOKUP(J10,NP,14,FALSE)=0,"",VLOOKUP(J10,NP,14,FALSE))</f>
        <v>194</v>
      </c>
      <c r="K13" s="38" t="str">
        <f>IF(J13="","",CONCATENATE(VLOOKUP(J10,NP,15,FALSE),"  ",VLOOKUP(J10,NP,16,FALSE)))</f>
        <v>133-GUESSET.C/127-DENIS.S  </v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 t="str">
        <f>IF(J13="","",CONCATENATE(VLOOKUP(J10,NP,18,FALSE)," pts - ",VLOOKUP(J10,NP,21,FALSE)))</f>
        <v>1000 pts - CJM BOURGES TT\CJM BOURGES TT</v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194</v>
      </c>
      <c r="C15" s="38" t="str">
        <f>IF(B15="","",CONCATENATE(VLOOKUP(B13,NP,15,FALSE),"  ",VLOOKUP(B13,NP,16,FALSE)))</f>
        <v>133-GUESSET.C/127-DENIS.S  </v>
      </c>
      <c r="D15" s="38"/>
      <c r="E15" s="71"/>
      <c r="F15" s="38"/>
      <c r="G15" s="80"/>
      <c r="H15" s="71"/>
      <c r="I15" s="38"/>
      <c r="J15" s="50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-9 / 10 / 9 / 8</v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 t="str">
        <f>IF(B15="","",CONCATENATE(VLOOKUP(B13,NP,18,FALSE)," pts - ",VLOOKUP(B13,NP,21,FALSE)))</f>
        <v>1000 pts - CJM BOURGES TT\CJM BOURGES TT</v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</c>
      <c r="V16" s="44">
        <f>IF(VLOOKUP(R16,NP,33,FALSE)="","",IF(VLOOKUP(R16,NP,34,FALSE)=2,"",VLOOKUP(R16,NP,34,FALSE)))</f>
      </c>
      <c r="W16" s="44"/>
      <c r="X16" s="84" t="str">
        <f>IF(VLOOKUP(R16,NP,33,FALSE)="","",IF(VLOOKUP(R16,NP,33,FALSE)=0,"",VLOOKUP(R16,NP,33,FALSE)))</f>
        <v> </v>
      </c>
      <c r="Y16" s="45"/>
      <c r="Z16" s="46">
        <f>IF(VLOOKUP(Z28,NP,4,FALSE)=0,"",VLOOKUP(Z28,NP,4,FALSE))</f>
        <v>190</v>
      </c>
      <c r="AA16" s="38" t="str">
        <f>IF(Z16="","",CONCATENATE(VLOOKUP(Z28,NP,5,FALSE),"  ",VLOOKUP(Z28,NP,6,FALSE)))</f>
        <v>63-NATUREL.L/91-BEDIN.L  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197</v>
      </c>
      <c r="C17" s="38" t="str">
        <f>IF(B17="","",CONCATENATE(VLOOKUP(B19,NP,5,FALSE),"  ",VLOOKUP(B19,NP,6,FALSE)))</f>
        <v>111-VANDANGEON.L/131-CHAUSSE.L  </v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1181 pts - CP. MEHUN\CP. MEHUN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1000 pts - AV LIGNIERES TT\AV LIGNIERES TT</v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8 / 8 / 6</v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</c>
      <c r="F19" s="44">
        <f>IF(VLOOKUP(B19,NP,33,FALSE)="","",IF(VLOOKUP(B19,NP,34,FALSE)=2,"",VLOOKUP(B19,NP,34,FALSE)))</f>
      </c>
      <c r="G19" s="68"/>
      <c r="H19" s="84" t="str">
        <f>IF(VLOOKUP(B19,NP,33,FALSE)="","",IF(VLOOKUP(B19,NP,33,FALSE)=0,"",VLOOKUP(B19,NP,33,FALSE)))</f>
        <v> </v>
      </c>
      <c r="I19" s="45"/>
      <c r="J19" s="46">
        <f>IF(VLOOKUP(J22,NP,4,FALSE)=0,"",VLOOKUP(J22,NP,4,FALSE))</f>
        <v>197</v>
      </c>
      <c r="K19" s="38" t="str">
        <f>IF(J19="","",CONCATENATE(VLOOKUP(J22,NP,5,FALSE),"  ",VLOOKUP(J22,NP,6,FALSE)))</f>
        <v>111-VANDANGEON.L/131-CHAUSSE.L  </v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 t="str">
        <f>IF(J19="","",CONCATENATE(VLOOKUP(J22,NP,8,FALSE)," pts - ",VLOOKUP(J22,NP,11,FALSE)))</f>
        <v>1000 pts - AV LIGNIERES TT\AV LIGNIERES TT</v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>
        <f>IF(B21="","",CONCATENATE(VLOOKUP(B19,NP,18,FALSE)," pts - ",VLOOKUP(B19,NP,21,FALSE)))</f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</c>
      <c r="N22" s="44">
        <f>IF(VLOOKUP(J22,NP,33,FALSE)="","",IF(VLOOKUP(J22,NP,34,FALSE)=2,"",VLOOKUP(J22,NP,34,FALSE)))</f>
      </c>
      <c r="O22" s="44"/>
      <c r="P22" s="84" t="str">
        <f>IF(VLOOKUP(J22,NP,33,FALSE)="","",IF(VLOOKUP(J22,NP,33,FALSE)=0,"",VLOOKUP(J22,NP,33,FALSE)))</f>
        <v> </v>
      </c>
      <c r="Q22" s="45"/>
      <c r="R22" s="46">
        <f>IF(VLOOKUP(R16,NP,14,FALSE)=0,"",VLOOKUP(R16,NP,14,FALSE))</f>
        <v>197</v>
      </c>
      <c r="S22" s="38" t="str">
        <f>IF(R22="","",CONCATENATE(VLOOKUP(R16,NP,15,FALSE),"  ",VLOOKUP(R16,NP,16,FALSE)))</f>
        <v>111-VANDANGEON.L/131-CHAUSSE.L  </v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 t="str">
        <f>IF(R22="","",CONCATENATE(VLOOKUP(R16,NP,18,FALSE)," pts - ",VLOOKUP(R16,NP,21,FALSE)))</f>
        <v>1000 pts - AV LIGNIERES TT\AV LIGNIERES TT</v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6 / 2 / 10</v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</c>
      <c r="F25" s="44">
        <f>IF(VLOOKUP(B25,NP,33,FALSE)="","",IF(VLOOKUP(B25,NP,34,FALSE)=2,"",VLOOKUP(B25,NP,34,FALSE)))</f>
      </c>
      <c r="G25" s="68"/>
      <c r="H25" s="84" t="str">
        <f>IF(VLOOKUP(B25,NP,33,FALSE)="","",IF(VLOOKUP(B25,NP,33,FALSE)=0,"",VLOOKUP(B25,NP,33,FALSE)))</f>
        <v> </v>
      </c>
      <c r="I25" s="45"/>
      <c r="J25" s="46">
        <f>IF(VLOOKUP(J22,NP,14,FALSE)=0,"",VLOOKUP(J22,NP,14,FALSE))</f>
        <v>193</v>
      </c>
      <c r="K25" s="38" t="str">
        <f>IF(J25="","",CONCATENATE(VLOOKUP(J22,NP,15,FALSE),"  ",VLOOKUP(J22,NP,16,FALSE)))</f>
        <v>122-TESSENS.A/134-PROT.T  </v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 t="str">
        <f>IF(J25="","",CONCATENATE(VLOOKUP(J22,NP,18,FALSE)," pts - ",VLOOKUP(J22,NP,21,FALSE)))</f>
        <v>1000 pts - CJM BOURGES TT\CJM BOURGES TT</v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193</v>
      </c>
      <c r="C27" s="38" t="str">
        <f>IF(B27="","",CONCATENATE(VLOOKUP(B25,NP,15,FALSE),"  ",VLOOKUP(B25,NP,16,FALSE)))</f>
        <v>122-TESSENS.A/134-PROT.T  </v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 t="str">
        <f>IF(B27="","",CONCATENATE(VLOOKUP(B25,NP,18,FALSE)," pts - ",VLOOKUP(B25,NP,21,FALSE)))</f>
        <v>1000 pts - CJM BOURGES TT\CJM BOURGES TT</v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</c>
      <c r="AD28" s="44">
        <f>IF(VLOOKUP(Z28,NP,33,FALSE)="","",IF(VLOOKUP(Z28,NP,34,FALSE)=2,"",VLOOKUP(Z28,NP,34,FALSE)))</f>
      </c>
      <c r="AE28" s="44"/>
      <c r="AF28" s="84" t="str">
        <f>IF(VLOOKUP(Z28,NP,33,FALSE)="","",IF(VLOOKUP(Z28,NP,33,FALSE)=0,"",VLOOKUP(Z28,NP,33,FALSE)))</f>
        <v> </v>
      </c>
      <c r="AG28" s="45"/>
      <c r="AH28" s="46">
        <f>IF(VLOOKUP(Z28,NP,12,FALSE)=1,VLOOKUP(Z28,NP,4,FALSE),IF(VLOOKUP(Z28,NP,22,FALSE)=1,VLOOKUP(Z28,NP,14,FALSE),""))</f>
        <v>190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63-NATUREL.L/91-BEDIN.L  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  <v>192</v>
      </c>
      <c r="C29" s="38" t="str">
        <f>IF(B29="","",CONCATENATE(VLOOKUP(B31,NP,5,FALSE),"  ",VLOOKUP(B31,NP,6,FALSE)))</f>
        <v>104-FOUCHERAND.E/129-DINH.T  </v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1181 pts - CP. MEHUN\CP. MEHUN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 t="str">
        <f>IF(B29="","",CONCATENATE(VLOOKUP(B31,NP,8,FALSE)," pts - ",VLOOKUP(B31,NP,11,FALSE)))</f>
        <v>1000 pts - CJM BOURGES TT\CJM BOURGES TT</v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8 / 3 / 7</v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</c>
      <c r="F31" s="44">
        <f>IF(VLOOKUP(B31,NP,33,FALSE)="","",IF(VLOOKUP(B31,NP,34,FALSE)=2,"",VLOOKUP(B31,NP,34,FALSE)))</f>
      </c>
      <c r="G31" s="68"/>
      <c r="H31" s="84" t="str">
        <f>IF(VLOOKUP(B31,NP,33,FALSE)="","",IF(VLOOKUP(B31,NP,33,FALSE)=0,"",VLOOKUP(B31,NP,33,FALSE)))</f>
        <v> </v>
      </c>
      <c r="I31" s="45"/>
      <c r="J31" s="46">
        <f>IF(VLOOKUP(J34,NP,4,FALSE)=0,"",VLOOKUP(J34,NP,4,FALSE))</f>
        <v>192</v>
      </c>
      <c r="K31" s="38" t="str">
        <f>IF(J31="","",CONCATENATE(VLOOKUP(J34,NP,5,FALSE),"  ",VLOOKUP(J34,NP,6,FALSE)))</f>
        <v>104-FOUCHERAND.E/129-DINH.T  </v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 t="str">
        <f>IF(J31="","",CONCATENATE(VLOOKUP(J34,NP,8,FALSE)," pts - ",VLOOKUP(J34,NP,11,FALSE)))</f>
        <v>1000 pts - CJM BOURGES TT\CJM BOURGES TT</v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>
        <f>IF(B33="","",CONCATENATE(VLOOKUP(B31,NP,18,FALSE)," pts - ",VLOOKUP(B31,NP,21,FALSE)))</f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</c>
      <c r="N34" s="44">
        <f>IF(VLOOKUP(J34,NP,33,FALSE)="","",IF(VLOOKUP(J34,NP,34,FALSE)=2,"",VLOOKUP(J34,NP,34,FALSE)))</f>
      </c>
      <c r="O34" s="44"/>
      <c r="P34" s="84" t="str">
        <f>IF(VLOOKUP(J34,NP,33,FALSE)="","",IF(VLOOKUP(J34,NP,33,FALSE)=0,"",VLOOKUP(J34,NP,33,FALSE)))</f>
        <v> </v>
      </c>
      <c r="Q34" s="45"/>
      <c r="R34" s="46">
        <f>IF(VLOOKUP(R40,NP,4,FALSE)=0,"",VLOOKUP(R40,NP,4,FALSE))</f>
        <v>192</v>
      </c>
      <c r="S34" s="38" t="str">
        <f>IF(R34="","",CONCATENATE(VLOOKUP(R40,NP,5,FALSE),"  ",VLOOKUP(R40,NP,6,FALSE)))</f>
        <v>104-FOUCHERAND.E/129-DINH.T  </v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 t="str">
        <f>IF(R34="","",CONCATENATE(VLOOKUP(R40,NP,8,FALSE)," pts - ",VLOOKUP(R40,NP,11,FALSE)))</f>
        <v>1000 pts - CJM BOURGES TT\CJM BOURGES TT</v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5 / 6 / 6</v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</c>
      <c r="F37" s="44">
        <f>IF(VLOOKUP(B37,NP,33,FALSE)="","",IF(VLOOKUP(B37,NP,34,FALSE)=2,"",VLOOKUP(B37,NP,34,FALSE)))</f>
      </c>
      <c r="G37" s="68"/>
      <c r="H37" s="84" t="str">
        <f>IF(VLOOKUP(B37,NP,33,FALSE)="","",IF(VLOOKUP(B37,NP,33,FALSE)=0,"",VLOOKUP(B37,NP,33,FALSE)))</f>
        <v> </v>
      </c>
      <c r="I37" s="45"/>
      <c r="J37" s="46">
        <f>IF(VLOOKUP(J34,NP,14,FALSE)=0,"",VLOOKUP(J34,NP,14,FALSE))</f>
        <v>209</v>
      </c>
      <c r="K37" s="38" t="str">
        <f>IF(J37="","",CONCATENATE(VLOOKUP(J34,NP,15,FALSE),"  ",VLOOKUP(J34,NP,16,FALSE)))</f>
        <v>128-TESSENS.M/114-PERROT.P  </v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 t="str">
        <f>IF(J37="","",CONCATENATE(VLOOKUP(J34,NP,18,FALSE)," pts - ",VLOOKUP(J34,NP,21,FALSE)))</f>
        <v>1000 pts - CJM BOURGES TT\CJM BOURGES TT</v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  <v>209</v>
      </c>
      <c r="C39" s="38" t="str">
        <f>IF(B39="","",CONCATENATE(VLOOKUP(B37,NP,15,FALSE),"  ",VLOOKUP(B37,NP,16,FALSE)))</f>
        <v>128-TESSENS.M/114-PERROT.P  </v>
      </c>
      <c r="D39" s="38"/>
      <c r="E39" s="71"/>
      <c r="F39" s="38"/>
      <c r="G39" s="80"/>
      <c r="H39" s="71"/>
      <c r="I39" s="38"/>
      <c r="J39" s="50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 t="str">
        <f>IF(B39="","",CONCATENATE(VLOOKUP(B37,NP,18,FALSE)," pts - ",VLOOKUP(B37,NP,21,FALSE)))</f>
        <v>1000 pts - CJM BOURGES TT\CJM BOURGES TT</v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</c>
      <c r="V40" s="44">
        <f>IF(VLOOKUP(R40,NP,33,FALSE)="","",IF(VLOOKUP(R40,NP,34,FALSE)=2,"",VLOOKUP(R40,NP,34,FALSE)))</f>
      </c>
      <c r="W40" s="44"/>
      <c r="X40" s="84" t="str">
        <f>IF(VLOOKUP(R40,NP,33,FALSE)="","",IF(VLOOKUP(R40,NP,33,FALSE)=0,"",VLOOKUP(R40,NP,33,FALSE)))</f>
        <v> </v>
      </c>
      <c r="Y40" s="45"/>
      <c r="Z40" s="46">
        <f>IF(VLOOKUP(Z28,NP,14,FALSE)=0,"",VLOOKUP(Z28,NP,14,FALSE))</f>
        <v>191</v>
      </c>
      <c r="AA40" s="38" t="str">
        <f>IF(Z40="","",CONCATENATE(VLOOKUP(Z28,NP,15,FALSE),"  ",VLOOKUP(Z28,NP,16,FALSE)))</f>
        <v>84-BOUDOUL.N/94-SEGUIN.Q  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  <v>196</v>
      </c>
      <c r="C41" s="38" t="str">
        <f>IF(B41="","",CONCATENATE(VLOOKUP(B43,NP,5,FALSE),"  ",VLOOKUP(B43,NP,6,FALSE)))</f>
        <v>113-AULET.E/117-GUILLAUMOT.L  </v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1037 pts - CJM BOURGES TT\CJM BOURGES TT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 t="str">
        <f>IF(B41="","",CONCATENATE(VLOOKUP(B43,NP,8,FALSE)," pts - ",VLOOKUP(B43,NP,11,FALSE)))</f>
        <v>1000 pts - TT AUBIGNY S NE\T.T.B.L.</v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9 / 7 / -11 / 9</v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</c>
      <c r="F43" s="44">
        <f>IF(VLOOKUP(B43,NP,33,FALSE)="","",IF(VLOOKUP(B43,NP,34,FALSE)=2,"",VLOOKUP(B43,NP,34,FALSE)))</f>
      </c>
      <c r="G43" s="68"/>
      <c r="H43" s="84" t="str">
        <f>IF(VLOOKUP(B43,NP,33,FALSE)="","",IF(VLOOKUP(B43,NP,33,FALSE)=0,"",VLOOKUP(B43,NP,33,FALSE)))</f>
        <v> </v>
      </c>
      <c r="I43" s="45"/>
      <c r="J43" s="46">
        <f>IF(VLOOKUP(J46,NP,4,FALSE)=0,"",VLOOKUP(J46,NP,4,FALSE))</f>
        <v>198</v>
      </c>
      <c r="K43" s="38" t="str">
        <f>IF(J43="","",CONCATENATE(VLOOKUP(J46,NP,5,FALSE),"  ",VLOOKUP(J46,NP,6,FALSE)))</f>
        <v>124-LEBLANC.B/108-MARQUES.R  </v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 t="str">
        <f>IF(J43="","",CONCATENATE(VLOOKUP(J46,NP,8,FALSE)," pts - ",VLOOKUP(J46,NP,11,FALSE)))</f>
        <v>1000 pts - CJM BOURGES TT\CJM BOURGES TT</v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  <v>198</v>
      </c>
      <c r="C45" s="38" t="str">
        <f>IF(B45="","",CONCATENATE(VLOOKUP(B43,NP,15,FALSE),"  ",VLOOKUP(B43,NP,16,FALSE)))</f>
        <v>124-LEBLANC.B/108-MARQUES.R  </v>
      </c>
      <c r="D45" s="38"/>
      <c r="E45" s="71"/>
      <c r="F45" s="38"/>
      <c r="G45" s="80"/>
      <c r="H45" s="71"/>
      <c r="I45" s="38"/>
      <c r="J45" s="50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-8 / 7 / -7 / 5 / 7</v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3" t="str">
        <f>IF(B45="","",CONCATENATE(VLOOKUP(B43,NP,18,FALSE)," pts - ",VLOOKUP(B43,NP,21,FALSE)))</f>
        <v>1000 pts - CJM BOURGES TT\CJM BOURGES TT</v>
      </c>
      <c r="D46" s="93"/>
      <c r="E46" s="93"/>
      <c r="F46" s="93"/>
      <c r="G46" s="93"/>
      <c r="H46" s="93"/>
      <c r="I46" s="93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</c>
      <c r="N46" s="44">
        <f>IF(VLOOKUP(J46,NP,33,FALSE)="","",IF(VLOOKUP(J46,NP,34,FALSE)=2,"",VLOOKUP(J46,NP,34,FALSE)))</f>
      </c>
      <c r="O46" s="44"/>
      <c r="P46" s="84" t="str">
        <f>IF(VLOOKUP(J46,NP,33,FALSE)="","",IF(VLOOKUP(J46,NP,33,FALSE)=0,"",VLOOKUP(J46,NP,33,FALSE)))</f>
        <v> </v>
      </c>
      <c r="Q46" s="45"/>
      <c r="R46" s="46">
        <f>IF(VLOOKUP(R40,NP,14,FALSE)=0,"",VLOOKUP(R40,NP,14,FALSE))</f>
        <v>191</v>
      </c>
      <c r="S46" s="38" t="str">
        <f>IF(R46="","",CONCATENATE(VLOOKUP(R40,NP,15,FALSE),"  ",VLOOKUP(R40,NP,16,FALSE)))</f>
        <v>84-BOUDOUL.N/94-SEGUIN.Q  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4" t="str">
        <f>IF('Liste des parties'!$AH$3&lt;10000,'Date Tournoi'!$B$2,'Liste des parties'!$AH$3)</f>
        <v>22 avril 2018</v>
      </c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5"/>
      <c r="AQ46" s="62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1037 pts - CJM BOURGES TT\CJM BOURGES TT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-8 / 9 / 9 / 4</v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3" t="str">
        <f>'Liste des parties'!$AD$2</f>
        <v>Finales Individuelles</v>
      </c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6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</c>
      <c r="F49" s="44">
        <f>IF(VLOOKUP(B49,NP,33,FALSE)="","",IF(VLOOKUP(B49,NP,34,FALSE)=2,"",VLOOKUP(B49,NP,34,FALSE)))</f>
      </c>
      <c r="G49" s="68"/>
      <c r="H49" s="84" t="str">
        <f>IF(VLOOKUP(B49,NP,33,FALSE)="","",IF(VLOOKUP(B49,NP,33,FALSE)=0,"",VLOOKUP(B49,NP,33,FALSE)))</f>
        <v> </v>
      </c>
      <c r="I49" s="45"/>
      <c r="J49" s="46">
        <f>IF(VLOOKUP(J46,NP,14,FALSE)=0,"",VLOOKUP(J46,NP,14,FALSE))</f>
        <v>191</v>
      </c>
      <c r="K49" s="38" t="str">
        <f>IF(J49="","",CONCATENATE(VLOOKUP(J46,NP,15,FALSE),"  ",VLOOKUP(J46,NP,16,FALSE)))</f>
        <v>84-BOUDOUL.N/94-SEGUIN.Q  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1037 pts - CJM BOURGES TT\CJM BOURGES TT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3" t="str">
        <f>'Liste des parties'!$AE$2</f>
        <v>Doubles Benjamins</v>
      </c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6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191</v>
      </c>
      <c r="C51" s="38" t="str">
        <f>IF(B51="","",CONCATENATE(VLOOKUP(B49,NP,15,FALSE),"  ",VLOOKUP(B49,NP,16,FALSE)))</f>
        <v>84-BOUDOUL.N/94-SEGUIN.Q  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1037 pts - CJM BOURGES TT\CJM BOURGES TT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.75">
      <c r="A68" s="65"/>
    </row>
    <row r="69" ht="15.75">
      <c r="A69" s="65"/>
    </row>
    <row r="70" ht="15.75">
      <c r="A70" s="65"/>
    </row>
    <row r="71" ht="15.75">
      <c r="A71" s="65"/>
    </row>
    <row r="72" ht="15.75">
      <c r="A72" s="65"/>
    </row>
    <row r="73" ht="15.75">
      <c r="A73" s="65"/>
    </row>
    <row r="74" ht="15.75">
      <c r="A74" s="65"/>
    </row>
    <row r="75" ht="15.75">
      <c r="A75" s="65"/>
    </row>
    <row r="76" ht="15.75">
      <c r="A76" s="65"/>
    </row>
    <row r="77" ht="15.75">
      <c r="A77" s="65"/>
    </row>
    <row r="78" ht="15.75">
      <c r="A78" s="65"/>
    </row>
    <row r="79" ht="15.75">
      <c r="A79" s="65"/>
    </row>
    <row r="80" ht="15.75">
      <c r="A80" s="65"/>
    </row>
    <row r="81" ht="15.75">
      <c r="A81" s="65"/>
    </row>
    <row r="82" ht="15.75">
      <c r="A82" s="65"/>
    </row>
    <row r="83" ht="15.75">
      <c r="A83" s="65"/>
    </row>
    <row r="84" ht="15.75">
      <c r="A84" s="65"/>
    </row>
    <row r="85" ht="15.75">
      <c r="A85" s="65"/>
    </row>
    <row r="86" ht="15.75">
      <c r="A86" s="65"/>
    </row>
    <row r="87" ht="15.75">
      <c r="A87" s="65"/>
    </row>
    <row r="88" ht="15.75">
      <c r="A88" s="65"/>
    </row>
    <row r="89" ht="15.75">
      <c r="A89" s="65"/>
    </row>
    <row r="90" ht="15.75">
      <c r="A90" s="65"/>
    </row>
    <row r="91" ht="15.75">
      <c r="A91" s="65"/>
    </row>
    <row r="92" ht="15.75">
      <c r="A92" s="65"/>
    </row>
    <row r="93" ht="15.75">
      <c r="A93" s="65"/>
    </row>
    <row r="94" ht="15.75">
      <c r="A94" s="65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  <row r="118" ht="15.75">
      <c r="A118" s="65"/>
    </row>
    <row r="119" ht="15.75">
      <c r="A119" s="65"/>
    </row>
    <row r="120" ht="15.75">
      <c r="A120" s="65"/>
    </row>
    <row r="121" ht="15.75">
      <c r="A121" s="65"/>
    </row>
    <row r="122" ht="15.75">
      <c r="A122" s="65"/>
    </row>
    <row r="123" ht="15.75">
      <c r="A123" s="65"/>
    </row>
    <row r="124" ht="15.75">
      <c r="A124" s="65"/>
    </row>
    <row r="125" ht="15.75">
      <c r="A125" s="65"/>
    </row>
    <row r="126" ht="15.75">
      <c r="A126" s="65"/>
    </row>
    <row r="127" ht="15.75">
      <c r="A127" s="65"/>
    </row>
    <row r="128" ht="15.75">
      <c r="A128" s="65"/>
    </row>
    <row r="129" ht="15.75">
      <c r="A129" s="65"/>
    </row>
    <row r="130" ht="15.75">
      <c r="A130" s="65"/>
    </row>
    <row r="131" ht="15.75">
      <c r="A131" s="65"/>
    </row>
    <row r="132" ht="15.75">
      <c r="A132" s="65"/>
    </row>
    <row r="133" ht="15.75">
      <c r="A133" s="65"/>
    </row>
    <row r="134" ht="15.75">
      <c r="A134" s="65"/>
    </row>
    <row r="135" ht="15.75">
      <c r="A135" s="65"/>
    </row>
    <row r="136" ht="15.75">
      <c r="A136" s="65"/>
    </row>
    <row r="137" ht="15.75">
      <c r="A137" s="65"/>
    </row>
    <row r="138" ht="15.75">
      <c r="A138" s="65"/>
    </row>
    <row r="139" ht="15.75">
      <c r="A139" s="65"/>
    </row>
    <row r="140" ht="15.75">
      <c r="A140" s="65"/>
    </row>
    <row r="141" ht="15.75">
      <c r="A141" s="65"/>
    </row>
    <row r="142" ht="15.75">
      <c r="A142" s="65"/>
    </row>
    <row r="143" ht="15.75">
      <c r="A143" s="65"/>
    </row>
    <row r="144" ht="15.75">
      <c r="A144" s="65"/>
    </row>
    <row r="145" ht="15.75">
      <c r="A145" s="65"/>
    </row>
    <row r="146" ht="15.75">
      <c r="A146" s="65"/>
    </row>
    <row r="147" ht="15.75">
      <c r="A147" s="65"/>
    </row>
    <row r="148" ht="15.75">
      <c r="A148" s="65"/>
    </row>
    <row r="149" ht="15.75">
      <c r="A149" s="65"/>
    </row>
    <row r="150" ht="15.75">
      <c r="A150" s="65"/>
    </row>
    <row r="151" ht="15.75">
      <c r="A151" s="65"/>
    </row>
    <row r="152" ht="15.75">
      <c r="A152" s="65"/>
    </row>
    <row r="153" ht="15.75">
      <c r="A153" s="65"/>
    </row>
    <row r="154" ht="15.75">
      <c r="A154" s="65"/>
    </row>
    <row r="155" ht="15.75">
      <c r="A155" s="65"/>
    </row>
    <row r="156" ht="15.75">
      <c r="A156" s="65"/>
    </row>
    <row r="157" ht="15.75">
      <c r="A157" s="65"/>
    </row>
    <row r="158" ht="15.75">
      <c r="A158" s="65"/>
    </row>
    <row r="159" ht="15.75">
      <c r="A159" s="65"/>
    </row>
    <row r="160" ht="15.75">
      <c r="A160" s="65"/>
    </row>
    <row r="161" ht="15.75">
      <c r="A161" s="65"/>
    </row>
    <row r="162" ht="15.75">
      <c r="A162" s="65"/>
    </row>
    <row r="163" ht="15.75">
      <c r="A163" s="65"/>
    </row>
    <row r="164" ht="15.75">
      <c r="A164" s="65"/>
    </row>
    <row r="165" ht="15.75">
      <c r="A165" s="65"/>
    </row>
    <row r="166" ht="15.75">
      <c r="A166" s="65"/>
    </row>
    <row r="167" ht="15.75">
      <c r="A167" s="65"/>
    </row>
    <row r="168" ht="15.75">
      <c r="A168" s="65"/>
    </row>
    <row r="169" ht="15.75">
      <c r="A169" s="65"/>
    </row>
    <row r="170" ht="15.75">
      <c r="A170" s="65"/>
    </row>
    <row r="171" ht="15.75">
      <c r="A171" s="65"/>
    </row>
    <row r="172" ht="15.75">
      <c r="A172" s="65"/>
    </row>
    <row r="173" ht="15.75">
      <c r="A173" s="65"/>
    </row>
    <row r="174" ht="15.75">
      <c r="A174" s="65"/>
    </row>
    <row r="175" ht="15.75">
      <c r="A175" s="65"/>
    </row>
    <row r="176" ht="15.75">
      <c r="A176" s="65"/>
    </row>
    <row r="177" ht="15.75">
      <c r="A177" s="65"/>
    </row>
    <row r="178" ht="15.75">
      <c r="A178" s="65"/>
    </row>
    <row r="179" ht="15.75">
      <c r="A179" s="65"/>
    </row>
    <row r="180" ht="15.75">
      <c r="A180" s="65"/>
    </row>
    <row r="181" ht="15.75">
      <c r="A181" s="65"/>
    </row>
    <row r="182" ht="15.75">
      <c r="A182" s="65"/>
    </row>
    <row r="183" ht="15.75">
      <c r="A183" s="65"/>
    </row>
    <row r="184" ht="15.75">
      <c r="A184" s="65"/>
    </row>
    <row r="185" ht="15.75">
      <c r="A185" s="65"/>
    </row>
    <row r="186" ht="15.75">
      <c r="A186" s="65"/>
    </row>
    <row r="187" ht="15.75">
      <c r="A187" s="65"/>
    </row>
    <row r="188" ht="15.75">
      <c r="A188" s="65"/>
    </row>
    <row r="189" ht="15.75">
      <c r="A189" s="65"/>
    </row>
    <row r="190" ht="15.75">
      <c r="A190" s="65"/>
    </row>
    <row r="191" ht="15.75">
      <c r="A191" s="65"/>
    </row>
    <row r="192" ht="15.75">
      <c r="A192" s="65"/>
    </row>
    <row r="193" ht="15.75">
      <c r="A193" s="65"/>
    </row>
    <row r="194" ht="15.75">
      <c r="A194" s="65"/>
    </row>
    <row r="195" ht="15.75">
      <c r="A195" s="65"/>
    </row>
    <row r="196" ht="15.75">
      <c r="A196" s="65"/>
    </row>
    <row r="197" ht="15.75">
      <c r="A197" s="65"/>
    </row>
    <row r="198" ht="15.75">
      <c r="A198" s="65"/>
    </row>
    <row r="199" ht="15.75">
      <c r="A199" s="65"/>
    </row>
    <row r="200" ht="15.75">
      <c r="A200" s="65"/>
    </row>
    <row r="201" ht="15.75">
      <c r="A201" s="65"/>
    </row>
    <row r="202" ht="15.75">
      <c r="A202" s="65"/>
    </row>
    <row r="203" ht="15.75">
      <c r="A203" s="65"/>
    </row>
    <row r="204" ht="15.75">
      <c r="A204" s="65"/>
    </row>
    <row r="205" ht="15.75">
      <c r="A205" s="65"/>
    </row>
    <row r="206" ht="15.75">
      <c r="A206" s="65"/>
    </row>
    <row r="207" ht="15.75">
      <c r="A207" s="65"/>
    </row>
    <row r="208" ht="15.75">
      <c r="A208" s="65"/>
    </row>
    <row r="209" ht="15.75">
      <c r="A209" s="65"/>
    </row>
    <row r="210" ht="15.75">
      <c r="A210" s="65"/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8" ht="15.75">
      <c r="A218" s="65"/>
    </row>
    <row r="219" ht="15.75">
      <c r="A219" s="65"/>
    </row>
    <row r="220" ht="15.75">
      <c r="A220" s="65"/>
    </row>
    <row r="221" ht="15.75">
      <c r="A221" s="65"/>
    </row>
    <row r="222" ht="15.75">
      <c r="A222" s="65"/>
    </row>
    <row r="223" ht="15.75">
      <c r="A223" s="65"/>
    </row>
    <row r="224" ht="15.75">
      <c r="A224" s="65"/>
    </row>
    <row r="225" ht="15.75">
      <c r="A225" s="65"/>
    </row>
    <row r="226" ht="15.75">
      <c r="A226" s="65"/>
    </row>
    <row r="227" ht="15.75">
      <c r="A227" s="65"/>
    </row>
    <row r="228" ht="15.75">
      <c r="A228" s="65"/>
    </row>
    <row r="229" ht="15.75">
      <c r="A229" s="65"/>
    </row>
    <row r="230" ht="15.75">
      <c r="A230" s="65"/>
    </row>
    <row r="231" ht="15.75">
      <c r="A231" s="65"/>
    </row>
    <row r="232" ht="15.75">
      <c r="A232" s="65"/>
    </row>
    <row r="233" ht="15.75">
      <c r="A233" s="65"/>
    </row>
    <row r="234" ht="15.75">
      <c r="A234" s="65"/>
    </row>
    <row r="235" ht="15.75">
      <c r="A235" s="65"/>
    </row>
    <row r="236" ht="15.75">
      <c r="A236" s="65"/>
    </row>
    <row r="237" ht="15.75">
      <c r="A237" s="65"/>
    </row>
    <row r="238" ht="15.75">
      <c r="A238" s="65"/>
    </row>
    <row r="239" ht="15.75">
      <c r="A239" s="65"/>
    </row>
    <row r="240" ht="15.75">
      <c r="A240" s="65"/>
    </row>
    <row r="241" ht="15.75">
      <c r="A241" s="65"/>
    </row>
    <row r="242" ht="15.75">
      <c r="A242" s="65"/>
    </row>
    <row r="243" ht="15.75">
      <c r="A243" s="65"/>
    </row>
    <row r="244" ht="15.75">
      <c r="A244" s="65"/>
    </row>
    <row r="245" ht="15.75">
      <c r="A245" s="65"/>
    </row>
    <row r="246" ht="15.75">
      <c r="A246" s="65"/>
    </row>
    <row r="247" ht="15.75">
      <c r="A247" s="65"/>
    </row>
    <row r="248" ht="15.75">
      <c r="A248" s="65"/>
    </row>
    <row r="249" ht="15.75">
      <c r="A249" s="65"/>
    </row>
    <row r="250" ht="15.75">
      <c r="A250" s="65"/>
    </row>
    <row r="251" ht="15.75">
      <c r="A251" s="65"/>
    </row>
    <row r="252" ht="15.75">
      <c r="A252" s="65"/>
    </row>
    <row r="253" ht="15.75">
      <c r="A253" s="65"/>
    </row>
    <row r="254" ht="15.75">
      <c r="A254" s="65"/>
    </row>
    <row r="255" ht="15.75">
      <c r="A255" s="65"/>
    </row>
    <row r="256" ht="15.75">
      <c r="A256" s="65"/>
    </row>
    <row r="257" ht="15.75">
      <c r="A257" s="65"/>
    </row>
    <row r="258" ht="15.75">
      <c r="A258" s="65"/>
    </row>
    <row r="259" ht="15.75">
      <c r="A259" s="65"/>
    </row>
    <row r="260" ht="15.75">
      <c r="A260" s="65"/>
    </row>
    <row r="261" ht="15.75">
      <c r="A261" s="65"/>
    </row>
    <row r="262" ht="15.75">
      <c r="A262" s="65"/>
    </row>
    <row r="263" ht="15.75">
      <c r="A263" s="65"/>
    </row>
    <row r="264" ht="15.75">
      <c r="A264" s="65"/>
    </row>
    <row r="265" ht="15.75">
      <c r="A265" s="65"/>
    </row>
    <row r="266" ht="15.75">
      <c r="A266" s="65"/>
    </row>
    <row r="267" ht="15.75">
      <c r="A267" s="65"/>
    </row>
    <row r="268" ht="15.75">
      <c r="A268" s="65"/>
    </row>
    <row r="269" ht="15.75">
      <c r="A269" s="65"/>
    </row>
    <row r="270" ht="15.75">
      <c r="A270" s="65"/>
    </row>
    <row r="271" ht="15.75">
      <c r="A271" s="65"/>
    </row>
    <row r="272" ht="15.75">
      <c r="A272" s="65"/>
    </row>
    <row r="273" ht="15.75">
      <c r="A273" s="65"/>
    </row>
    <row r="274" ht="15.75">
      <c r="A274" s="65"/>
    </row>
    <row r="275" ht="15.75">
      <c r="A275" s="65"/>
    </row>
    <row r="276" ht="15.75">
      <c r="A276" s="65"/>
    </row>
    <row r="277" ht="15.75">
      <c r="A277" s="65"/>
    </row>
    <row r="278" ht="15.75">
      <c r="A278" s="65"/>
    </row>
    <row r="279" ht="15.75">
      <c r="A279" s="65"/>
    </row>
    <row r="280" ht="15.75">
      <c r="A280" s="65"/>
    </row>
    <row r="281" ht="15.75">
      <c r="A281" s="65"/>
    </row>
    <row r="282" ht="15.75">
      <c r="A282" s="65"/>
    </row>
    <row r="283" ht="15.75">
      <c r="A283" s="65"/>
    </row>
    <row r="284" ht="15.75">
      <c r="A284" s="65"/>
    </row>
    <row r="285" ht="15.75">
      <c r="A285" s="65"/>
    </row>
    <row r="286" ht="15.75">
      <c r="A286" s="65"/>
    </row>
    <row r="287" ht="15.75">
      <c r="A287" s="65"/>
    </row>
    <row r="288" ht="15.75">
      <c r="A288" s="65"/>
    </row>
    <row r="289" ht="15.75">
      <c r="A289" s="65"/>
    </row>
    <row r="290" ht="15.75">
      <c r="A290" s="65"/>
    </row>
    <row r="291" ht="15.75">
      <c r="A291" s="65"/>
    </row>
    <row r="292" ht="15.75">
      <c r="A292" s="65"/>
    </row>
    <row r="293" ht="15.75">
      <c r="A293" s="65"/>
    </row>
    <row r="294" ht="15.75">
      <c r="A294" s="65"/>
    </row>
    <row r="295" ht="15.75">
      <c r="A295" s="65"/>
    </row>
    <row r="296" ht="15.75">
      <c r="A296" s="65"/>
    </row>
    <row r="297" ht="15.75">
      <c r="A297" s="65"/>
    </row>
    <row r="298" ht="15.75">
      <c r="A298" s="65"/>
    </row>
    <row r="299" ht="15.75">
      <c r="A299" s="65"/>
    </row>
    <row r="300" ht="15.75">
      <c r="A300" s="65"/>
    </row>
    <row r="301" ht="15.75">
      <c r="A301" s="65"/>
    </row>
    <row r="302" ht="15.75">
      <c r="A302" s="65"/>
    </row>
    <row r="303" ht="15.75">
      <c r="A303" s="65"/>
    </row>
    <row r="304" ht="15.75">
      <c r="A304" s="65"/>
    </row>
    <row r="305" ht="15.75">
      <c r="A305" s="65"/>
    </row>
    <row r="306" ht="15.75">
      <c r="A306" s="65"/>
    </row>
    <row r="307" ht="15.75">
      <c r="A307" s="65"/>
    </row>
    <row r="308" ht="15.75">
      <c r="A308" s="65"/>
    </row>
    <row r="309" ht="15.75">
      <c r="A309" s="65"/>
    </row>
    <row r="310" ht="15.75">
      <c r="A310" s="65"/>
    </row>
    <row r="311" ht="15.75">
      <c r="A311" s="65"/>
    </row>
    <row r="312" ht="15.75">
      <c r="A312" s="65"/>
    </row>
    <row r="313" ht="15.75">
      <c r="A313" s="65"/>
    </row>
    <row r="314" ht="15.75">
      <c r="A314" s="65"/>
    </row>
    <row r="315" ht="15.75">
      <c r="A315" s="65"/>
    </row>
    <row r="316" ht="15.75">
      <c r="A316" s="65"/>
    </row>
    <row r="317" ht="15.75">
      <c r="A317" s="65"/>
    </row>
    <row r="318" ht="15.75">
      <c r="A318" s="65"/>
    </row>
    <row r="319" ht="15.75">
      <c r="A319" s="65"/>
    </row>
    <row r="320" ht="15.75">
      <c r="A320" s="65"/>
    </row>
    <row r="321" ht="15.75">
      <c r="A321" s="65"/>
    </row>
    <row r="322" ht="15.75">
      <c r="A322" s="65"/>
    </row>
    <row r="323" ht="15.75">
      <c r="A323" s="65"/>
    </row>
    <row r="324" ht="15.75">
      <c r="A324" s="65"/>
    </row>
    <row r="325" ht="15.75">
      <c r="A325" s="65"/>
    </row>
    <row r="326" ht="15.75">
      <c r="A326" s="65"/>
    </row>
    <row r="327" ht="15.75">
      <c r="A327" s="65"/>
    </row>
    <row r="328" ht="15.75">
      <c r="A328" s="65"/>
    </row>
    <row r="329" ht="15.75">
      <c r="A329" s="65"/>
    </row>
    <row r="330" ht="15.75">
      <c r="A330" s="65"/>
    </row>
    <row r="331" ht="15.75">
      <c r="A331" s="65"/>
    </row>
    <row r="332" ht="15.75">
      <c r="A332" s="65"/>
    </row>
    <row r="333" ht="15.75">
      <c r="A333" s="65"/>
    </row>
    <row r="334" ht="15.75">
      <c r="A334" s="65"/>
    </row>
    <row r="335" ht="15.75">
      <c r="A335" s="65"/>
    </row>
    <row r="336" ht="15.75">
      <c r="A336" s="65"/>
    </row>
    <row r="337" ht="15.75">
      <c r="A337" s="65"/>
    </row>
    <row r="338" ht="15.75">
      <c r="A338" s="65"/>
    </row>
    <row r="339" ht="15.75">
      <c r="A339" s="65"/>
    </row>
    <row r="340" ht="15.75">
      <c r="A340" s="65"/>
    </row>
    <row r="341" ht="15.75">
      <c r="A341" s="65"/>
    </row>
  </sheetData>
  <sheetProtection sheet="1" objects="1" scenarios="1"/>
  <mergeCells count="6">
    <mergeCell ref="C46:I46"/>
    <mergeCell ref="AE46:AP46"/>
    <mergeCell ref="AE48:AP48"/>
    <mergeCell ref="AE50:AP50"/>
    <mergeCell ref="AH2:AO2"/>
    <mergeCell ref="AH1:AO1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CDTT18</cp:lastModifiedBy>
  <cp:lastPrinted>2018-04-22T09:59:47Z</cp:lastPrinted>
  <dcterms:created xsi:type="dcterms:W3CDTF">2003-05-26T12:43:52Z</dcterms:created>
  <dcterms:modified xsi:type="dcterms:W3CDTF">2018-05-02T13:27:11Z</dcterms:modified>
  <cp:category/>
  <cp:version/>
  <cp:contentType/>
  <cp:contentStatus/>
</cp:coreProperties>
</file>